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1_Obszar Pracowników NZ\03_NZZ\Sekcje_robót górniczych\B.Sochacka\62_Staszic\622500264_Odtworzenie obudowy szybu\SWZ\Profil Nabywcy\"/>
    </mc:Choice>
  </mc:AlternateContent>
  <xr:revisionPtr revIDLastSave="0" documentId="13_ncr:1_{961C2EF0-E4A7-4BE9-93A0-62BEB99BA167}" xr6:coauthVersionLast="47" xr6:coauthVersionMax="47" xr10:uidLastSave="{00000000-0000-0000-0000-000000000000}"/>
  <bookViews>
    <workbookView xWindow="29310" yWindow="15" windowWidth="19170" windowHeight="14715" firstSheet="1" activeTab="1" xr2:uid="{00000000-000D-0000-FFFF-FFFF00000000}"/>
  </bookViews>
  <sheets>
    <sheet name="Arkusz2" sheetId="2" state="hidden" r:id="rId1"/>
    <sheet name="Zał2c (V2)-Do wniosk kwoty zaok" sheetId="1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2" l="1"/>
  <c r="K29" i="12"/>
  <c r="K27" i="12"/>
  <c r="K26" i="12"/>
  <c r="K23" i="12"/>
  <c r="K19" i="12"/>
  <c r="K18" i="12"/>
  <c r="K17" i="12"/>
  <c r="K14" i="12"/>
  <c r="K12" i="12"/>
  <c r="K10" i="12"/>
  <c r="K9" i="12" l="1"/>
  <c r="K7" i="12"/>
  <c r="K8" i="12"/>
  <c r="K20" i="12"/>
  <c r="K21" i="12"/>
  <c r="K22" i="12"/>
  <c r="K28" i="12"/>
  <c r="K30" i="12"/>
  <c r="K16" i="12" l="1"/>
  <c r="K6" i="12"/>
  <c r="K24" i="12"/>
  <c r="K32" i="12" l="1"/>
  <c r="G34" i="2" l="1"/>
  <c r="G37" i="2" s="1"/>
  <c r="G33" i="2"/>
  <c r="G32" i="2"/>
  <c r="G31" i="2"/>
  <c r="G30" i="2"/>
  <c r="G29" i="2"/>
  <c r="G28" i="2"/>
  <c r="G27" i="2"/>
  <c r="G17" i="2"/>
  <c r="G16" i="2"/>
  <c r="G15" i="2"/>
  <c r="G14" i="2"/>
  <c r="G13" i="2"/>
  <c r="G12" i="2"/>
  <c r="G11" i="2"/>
  <c r="G10" i="2"/>
  <c r="G9" i="2"/>
  <c r="G8" i="2"/>
  <c r="G7" i="2"/>
  <c r="G18" i="2" l="1"/>
  <c r="G35" i="2"/>
</calcChain>
</file>

<file path=xl/sharedStrings.xml><?xml version="1.0" encoding="utf-8"?>
<sst xmlns="http://schemas.openxmlformats.org/spreadsheetml/2006/main" count="119" uniqueCount="81">
  <si>
    <t>Lp.</t>
  </si>
  <si>
    <t xml:space="preserve">Nazwa </t>
  </si>
  <si>
    <t>ilość</t>
  </si>
  <si>
    <t xml:space="preserve">cena jedn. </t>
  </si>
  <si>
    <t>suma</t>
  </si>
  <si>
    <t>Kaseta  (nadstawka)</t>
  </si>
  <si>
    <t>Blacha (ślizg) na kasetę</t>
  </si>
  <si>
    <t>Pręt 15x30x220</t>
  </si>
  <si>
    <t>Pręt 15x30x210</t>
  </si>
  <si>
    <t>Sworzeń frezowany do blokady osł. boczna stropnicy</t>
  </si>
  <si>
    <t>Wersja II  -  modernizacja stropnic wraz z osłonami bocznymi  po stronie ZRP pozostałe prace po stronie KWK</t>
  </si>
  <si>
    <t xml:space="preserve">Uchwyt transportowy </t>
  </si>
  <si>
    <t>Uchwyt siłownika korekcji osłon bocznych (stropnica)</t>
  </si>
  <si>
    <t>Blokada uchytu siłownika korekcji  osł. bocz. Stropnicy</t>
  </si>
  <si>
    <t>Blokada uchytu siłownika korekcji  osł. bocz. Odzawałowa</t>
  </si>
  <si>
    <t>Uchwyt siłownika korekcji osłon bocznych odzawałowa</t>
  </si>
  <si>
    <t>ZRP</t>
  </si>
  <si>
    <t xml:space="preserve">KWK </t>
  </si>
  <si>
    <t>Wycena  modernizacji obudowy ZRP 14/24-Poz KWK Murcki-Staszic-121 szt.</t>
  </si>
  <si>
    <t>Badanie i certyfikacja po stronie ZRP</t>
  </si>
  <si>
    <t>Modernizacja stropnicy z osłonami bocznymi i doprowadzenie do stanu zgodnego z ZRP</t>
  </si>
  <si>
    <t xml:space="preserve">Wersja I  - wykonanie we własnym zakresie prac spawalnicznych przez KWK </t>
  </si>
  <si>
    <t>Brak nadzoru ze strony ZRP nad wykonywanymi pracami ( wypalaniem blach itp.). Brak świadecta jakości i gwarancyjnych.
Zdaniem ZRP modernizacja stropnic powinna zostać przeprowadzona na oddziałach ZRP.</t>
  </si>
  <si>
    <t>L.p.</t>
  </si>
  <si>
    <t>Wartość netto zł</t>
  </si>
  <si>
    <t>1.</t>
  </si>
  <si>
    <t>2.</t>
  </si>
  <si>
    <t>3.</t>
  </si>
  <si>
    <t>Szyb VII – Zabudowa Pomostu, Naprawa Obudowy Szybowej, Wieniec Szybu i Piwnica Kanału; Uchwycenie wody szybowej szybu VII.</t>
  </si>
  <si>
    <t>Zabudowa urządzeń technologicznych, pomostu wiszącego, maszyny wyciągowej wraz z urządzeniami towarzyszącymi.</t>
  </si>
  <si>
    <t>Naprawa obudowy</t>
  </si>
  <si>
    <t>Budowa zasuwy szybu VII wraz z infrastrukturą towarzyszącą (układ zasilania klap, ogrodzenie)</t>
  </si>
  <si>
    <t>5.</t>
  </si>
  <si>
    <t xml:space="preserve">Budowa przyłącza Wodociągowego do Hydrantu i Instalacji Zraszania  </t>
  </si>
  <si>
    <t>Budowa Instalacji Zraszania</t>
  </si>
  <si>
    <t>6.</t>
  </si>
  <si>
    <t xml:space="preserve">Odbiór końcowy zadania.  </t>
  </si>
  <si>
    <t>Odbiór zrealizowanych prac</t>
  </si>
  <si>
    <t>Wartość zadania - suma</t>
  </si>
  <si>
    <t>Uchwycenie wody szybowej szybu VII na odcinku od zrębu do poziomu 500, 720m oraz 900m.</t>
  </si>
  <si>
    <t>Naprawa odcinka szybu przy użyciu warstwy naprawczej z torkretu</t>
  </si>
  <si>
    <t>Naprawa odcinka szybu przy użyciu betonitów szybowych</t>
  </si>
  <si>
    <t>Naprawa odcinka szybu przy użyciu cegły klinkierowej</t>
  </si>
  <si>
    <t>Zabudowa kompletnego (odcinka pionowego) rurociągu wody szybowej pomiędzy podporami wsporczymi</t>
  </si>
  <si>
    <t xml:space="preserve">Zabudowa skrzyni zbiorczej, rury wsporczej, podpory wsporczej </t>
  </si>
  <si>
    <t xml:space="preserve">Zabudowa rynny do uchwycenia wody, trójnika wraz z wężem gumowym </t>
  </si>
  <si>
    <t>Zabudowa wyprowadzenia wody na p. 720m</t>
  </si>
  <si>
    <t>Przyłącze wodociągowe do Hydrantu i Instalacji Zraszania.</t>
  </si>
  <si>
    <t>Demontaż urządzeń technologicznych</t>
  </si>
  <si>
    <t>7.</t>
  </si>
  <si>
    <t>Zdemontowanie zabudowanych przez wykonawcę urządzeń technologicznych</t>
  </si>
  <si>
    <t>Jednostka miar</t>
  </si>
  <si>
    <t>Ilość</t>
  </si>
  <si>
    <t>Cena jednostkowa</t>
  </si>
  <si>
    <t>Zabudowa wyprowadzenia wody na p. 900m</t>
  </si>
  <si>
    <t>Pozycje robót wg specyfikacji</t>
  </si>
  <si>
    <t>Wykonanie wieńca szybu i piwnicy kanału wraz z kanałem doprowadzającym ciepłe powietrze do szybu VII.</t>
  </si>
  <si>
    <t>1.1</t>
  </si>
  <si>
    <t>1.2</t>
  </si>
  <si>
    <t>2.1</t>
  </si>
  <si>
    <t>2.2</t>
  </si>
  <si>
    <t>2.3</t>
  </si>
  <si>
    <t>3.1</t>
  </si>
  <si>
    <t>3.2</t>
  </si>
  <si>
    <t>3.3</t>
  </si>
  <si>
    <t>3.4</t>
  </si>
  <si>
    <t>3.5</t>
  </si>
  <si>
    <t>4</t>
  </si>
  <si>
    <t>4.1</t>
  </si>
  <si>
    <t>5.1</t>
  </si>
  <si>
    <t>5.2</t>
  </si>
  <si>
    <t>6.1</t>
  </si>
  <si>
    <t>7.1</t>
  </si>
  <si>
    <t>miesiąc realizacji robót</t>
  </si>
  <si>
    <t>HARMONOGRAM RZECZOWO - FINANSOWY</t>
  </si>
  <si>
    <t>jedn.</t>
  </si>
  <si>
    <t>m3</t>
  </si>
  <si>
    <t>Naprawa odcinka szybu przy użyciu warstwy naprawczej z torkretu (na prawach opcji)</t>
  </si>
  <si>
    <t>Naprawa odcinka szybu przy użyciu betonitów szybowych (na prawach opcji)</t>
  </si>
  <si>
    <t>Naprawa odcinka szybu przy użyciu cegły klinkierowej (na prawach opcji)</t>
  </si>
  <si>
    <t>kompl.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</si>
</sst>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%"/>
    <numFmt numFmtId="166" formatCode="_-* #,##0.0_-;\-* #,##0.0_-;_-* &quot;-&quot;??_-;_-@_-"/>
    <numFmt numFmtId="167" formatCode="_-* #,##0.0\ _z_ł_-;\-* #,##0.0\ _z_ł_-;_-* &quot;-&quot;?????\ _z_ł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3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/>
    <xf numFmtId="164" fontId="1" fillId="0" borderId="0" xfId="0" applyNumberFormat="1" applyFont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right"/>
    </xf>
    <xf numFmtId="164" fontId="1" fillId="0" borderId="4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1" xfId="0" applyNumberFormat="1" applyBorder="1"/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right"/>
    </xf>
    <xf numFmtId="164" fontId="0" fillId="0" borderId="13" xfId="0" applyNumberFormat="1" applyBorder="1"/>
    <xf numFmtId="0" fontId="0" fillId="0" borderId="15" xfId="0" applyBorder="1"/>
    <xf numFmtId="164" fontId="0" fillId="0" borderId="14" xfId="0" applyNumberFormat="1" applyBorder="1"/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4" fontId="3" fillId="0" borderId="12" xfId="0" applyNumberFormat="1" applyFont="1" applyBorder="1" applyAlignment="1">
      <alignment horizontal="right"/>
    </xf>
    <xf numFmtId="164" fontId="3" fillId="0" borderId="13" xfId="0" applyNumberFormat="1" applyFont="1" applyBorder="1"/>
    <xf numFmtId="0" fontId="3" fillId="0" borderId="0" xfId="0" applyFont="1" applyAlignment="1">
      <alignment horizontal="center"/>
    </xf>
    <xf numFmtId="164" fontId="5" fillId="0" borderId="2" xfId="0" applyNumberFormat="1" applyFont="1" applyBorder="1"/>
    <xf numFmtId="0" fontId="5" fillId="0" borderId="0" xfId="0" applyFont="1" applyAlignment="1">
      <alignment horizontal="right"/>
    </xf>
    <xf numFmtId="164" fontId="0" fillId="0" borderId="3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right" vertical="center"/>
    </xf>
    <xf numFmtId="164" fontId="0" fillId="0" borderId="17" xfId="0" applyNumberForma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vertical="center"/>
    </xf>
    <xf numFmtId="0" fontId="0" fillId="0" borderId="18" xfId="0" applyBorder="1"/>
    <xf numFmtId="164" fontId="0" fillId="0" borderId="18" xfId="0" applyNumberFormat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0" fillId="0" borderId="28" xfId="0" applyBorder="1"/>
    <xf numFmtId="0" fontId="9" fillId="2" borderId="30" xfId="0" applyFont="1" applyFill="1" applyBorder="1" applyAlignment="1">
      <alignment horizontal="justify" vertical="center" wrapText="1"/>
    </xf>
    <xf numFmtId="0" fontId="8" fillId="0" borderId="30" xfId="0" applyFont="1" applyBorder="1" applyAlignment="1">
      <alignment horizontal="justify" vertical="center" wrapText="1"/>
    </xf>
    <xf numFmtId="43" fontId="0" fillId="0" borderId="0" xfId="0" applyNumberFormat="1"/>
    <xf numFmtId="0" fontId="11" fillId="0" borderId="0" xfId="0" applyFont="1"/>
    <xf numFmtId="43" fontId="12" fillId="0" borderId="0" xfId="2" applyFont="1"/>
    <xf numFmtId="43" fontId="13" fillId="0" borderId="0" xfId="0" applyNumberFormat="1" applyFont="1"/>
    <xf numFmtId="0" fontId="7" fillId="0" borderId="0" xfId="0" applyFont="1" applyAlignment="1">
      <alignment wrapText="1"/>
    </xf>
    <xf numFmtId="0" fontId="8" fillId="2" borderId="30" xfId="0" applyFont="1" applyFill="1" applyBorder="1" applyAlignment="1">
      <alignment horizontal="justify" vertical="center" wrapText="1"/>
    </xf>
    <xf numFmtId="166" fontId="8" fillId="0" borderId="32" xfId="0" applyNumberFormat="1" applyFont="1" applyBorder="1" applyAlignment="1">
      <alignment vertical="center"/>
    </xf>
    <xf numFmtId="166" fontId="8" fillId="0" borderId="19" xfId="0" applyNumberFormat="1" applyFont="1" applyBorder="1" applyAlignment="1">
      <alignment vertical="center"/>
    </xf>
    <xf numFmtId="166" fontId="8" fillId="0" borderId="11" xfId="0" applyNumberFormat="1" applyFont="1" applyBorder="1" applyAlignment="1">
      <alignment vertical="center"/>
    </xf>
    <xf numFmtId="166" fontId="8" fillId="2" borderId="32" xfId="0" applyNumberFormat="1" applyFont="1" applyFill="1" applyBorder="1" applyAlignment="1">
      <alignment vertical="center"/>
    </xf>
    <xf numFmtId="166" fontId="8" fillId="2" borderId="19" xfId="0" applyNumberFormat="1" applyFont="1" applyFill="1" applyBorder="1" applyAlignment="1">
      <alignment vertical="center"/>
    </xf>
    <xf numFmtId="166" fontId="8" fillId="2" borderId="11" xfId="0" applyNumberFormat="1" applyFont="1" applyFill="1" applyBorder="1" applyAlignment="1">
      <alignment vertical="center"/>
    </xf>
    <xf numFmtId="166" fontId="0" fillId="0" borderId="0" xfId="0" applyNumberFormat="1"/>
    <xf numFmtId="43" fontId="14" fillId="0" borderId="0" xfId="3" applyFont="1"/>
    <xf numFmtId="9" fontId="14" fillId="0" borderId="0" xfId="1" applyFont="1"/>
    <xf numFmtId="165" fontId="14" fillId="0" borderId="0" xfId="1" applyNumberFormat="1" applyFont="1"/>
    <xf numFmtId="166" fontId="8" fillId="2" borderId="32" xfId="3" applyNumberFormat="1" applyFont="1" applyFill="1" applyBorder="1" applyAlignment="1">
      <alignment vertical="center"/>
    </xf>
    <xf numFmtId="166" fontId="8" fillId="2" borderId="19" xfId="3" applyNumberFormat="1" applyFont="1" applyFill="1" applyBorder="1" applyAlignment="1">
      <alignment vertical="center"/>
    </xf>
    <xf numFmtId="166" fontId="8" fillId="0" borderId="19" xfId="3" applyNumberFormat="1" applyFont="1" applyFill="1" applyBorder="1" applyAlignment="1">
      <alignment vertical="center"/>
    </xf>
    <xf numFmtId="166" fontId="8" fillId="0" borderId="11" xfId="3" applyNumberFormat="1" applyFont="1" applyFill="1" applyBorder="1" applyAlignment="1">
      <alignment vertical="center"/>
    </xf>
    <xf numFmtId="166" fontId="8" fillId="0" borderId="32" xfId="3" applyNumberFormat="1" applyFont="1" applyFill="1" applyBorder="1" applyAlignment="1">
      <alignment vertical="center"/>
    </xf>
    <xf numFmtId="0" fontId="9" fillId="2" borderId="38" xfId="0" applyFont="1" applyFill="1" applyBorder="1" applyAlignment="1">
      <alignment horizontal="justify" vertical="center" wrapText="1"/>
    </xf>
    <xf numFmtId="0" fontId="8" fillId="2" borderId="38" xfId="0" applyFont="1" applyFill="1" applyBorder="1" applyAlignment="1">
      <alignment horizontal="justify" vertical="center" wrapText="1"/>
    </xf>
    <xf numFmtId="0" fontId="8" fillId="0" borderId="38" xfId="0" applyFont="1" applyBorder="1" applyAlignment="1">
      <alignment horizontal="center" vertical="center" wrapText="1"/>
    </xf>
    <xf numFmtId="0" fontId="15" fillId="0" borderId="39" xfId="0" applyFont="1" applyBorder="1"/>
    <xf numFmtId="0" fontId="8" fillId="0" borderId="38" xfId="0" applyFont="1" applyBorder="1" applyAlignment="1">
      <alignment horizontal="center"/>
    </xf>
    <xf numFmtId="0" fontId="9" fillId="2" borderId="38" xfId="0" applyFont="1" applyFill="1" applyBorder="1"/>
    <xf numFmtId="0" fontId="15" fillId="0" borderId="0" xfId="0" applyFont="1"/>
    <xf numFmtId="0" fontId="8" fillId="0" borderId="38" xfId="0" applyFont="1" applyBorder="1" applyAlignment="1">
      <alignment horizontal="center" wrapText="1"/>
    </xf>
    <xf numFmtId="0" fontId="8" fillId="0" borderId="41" xfId="0" applyFont="1" applyBorder="1" applyAlignment="1">
      <alignment horizontal="center"/>
    </xf>
    <xf numFmtId="0" fontId="16" fillId="2" borderId="38" xfId="0" applyFont="1" applyFill="1" applyBorder="1" applyAlignment="1">
      <alignment horizontal="justify" vertical="center" wrapText="1"/>
    </xf>
    <xf numFmtId="0" fontId="17" fillId="0" borderId="42" xfId="0" applyFont="1" applyBorder="1" applyAlignment="1">
      <alignment horizontal="center" vertical="center" wrapText="1"/>
    </xf>
    <xf numFmtId="0" fontId="15" fillId="0" borderId="44" xfId="0" applyFont="1" applyBorder="1"/>
    <xf numFmtId="166" fontId="9" fillId="2" borderId="40" xfId="2" applyNumberFormat="1" applyFont="1" applyFill="1" applyBorder="1" applyAlignment="1">
      <alignment vertical="center" wrapText="1"/>
    </xf>
    <xf numFmtId="166" fontId="8" fillId="0" borderId="40" xfId="2" applyNumberFormat="1" applyFont="1" applyBorder="1" applyAlignment="1">
      <alignment vertical="center" wrapText="1"/>
    </xf>
    <xf numFmtId="43" fontId="9" fillId="2" borderId="40" xfId="2" applyFont="1" applyFill="1" applyBorder="1" applyAlignment="1">
      <alignment vertical="center" wrapText="1"/>
    </xf>
    <xf numFmtId="0" fontId="15" fillId="0" borderId="28" xfId="0" applyFont="1" applyBorder="1"/>
    <xf numFmtId="43" fontId="8" fillId="0" borderId="30" xfId="2" applyFont="1" applyBorder="1" applyAlignment="1">
      <alignment vertical="center" wrapText="1"/>
    </xf>
    <xf numFmtId="166" fontId="8" fillId="0" borderId="30" xfId="2" applyNumberFormat="1" applyFont="1" applyBorder="1" applyAlignment="1">
      <alignment vertical="center" wrapText="1"/>
    </xf>
    <xf numFmtId="43" fontId="9" fillId="2" borderId="30" xfId="0" applyNumberFormat="1" applyFont="1" applyFill="1" applyBorder="1"/>
    <xf numFmtId="43" fontId="8" fillId="2" borderId="30" xfId="0" applyNumberFormat="1" applyFont="1" applyFill="1" applyBorder="1" applyAlignment="1">
      <alignment horizontal="justify" vertical="center" wrapText="1"/>
    </xf>
    <xf numFmtId="43" fontId="9" fillId="2" borderId="30" xfId="0" applyNumberFormat="1" applyFont="1" applyFill="1" applyBorder="1" applyAlignment="1">
      <alignment horizontal="justify" vertical="center" wrapText="1"/>
    </xf>
    <xf numFmtId="166" fontId="16" fillId="2" borderId="30" xfId="0" applyNumberFormat="1" applyFont="1" applyFill="1" applyBorder="1" applyAlignment="1">
      <alignment horizontal="justify" vertical="center" wrapText="1"/>
    </xf>
    <xf numFmtId="166" fontId="9" fillId="2" borderId="30" xfId="0" applyNumberFormat="1" applyFont="1" applyFill="1" applyBorder="1" applyAlignment="1">
      <alignment horizontal="justify" vertical="center" wrapText="1"/>
    </xf>
    <xf numFmtId="166" fontId="9" fillId="2" borderId="40" xfId="0" applyNumberFormat="1" applyFont="1" applyFill="1" applyBorder="1" applyAlignment="1">
      <alignment horizontal="justify" vertical="center" wrapText="1"/>
    </xf>
    <xf numFmtId="43" fontId="9" fillId="2" borderId="40" xfId="0" applyNumberFormat="1" applyFont="1" applyFill="1" applyBorder="1"/>
    <xf numFmtId="166" fontId="16" fillId="2" borderId="40" xfId="0" applyNumberFormat="1" applyFont="1" applyFill="1" applyBorder="1" applyAlignment="1">
      <alignment horizontal="justify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0" fillId="5" borderId="24" xfId="0" applyFill="1" applyBorder="1"/>
    <xf numFmtId="166" fontId="9" fillId="5" borderId="26" xfId="2" applyNumberFormat="1" applyFont="1" applyFill="1" applyBorder="1" applyAlignment="1">
      <alignment vertical="center" wrapText="1"/>
    </xf>
    <xf numFmtId="166" fontId="8" fillId="5" borderId="26" xfId="2" applyNumberFormat="1" applyFont="1" applyFill="1" applyBorder="1" applyAlignment="1">
      <alignment vertical="center" wrapText="1"/>
    </xf>
    <xf numFmtId="43" fontId="9" fillId="5" borderId="26" xfId="2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/>
    </xf>
    <xf numFmtId="2" fontId="8" fillId="4" borderId="38" xfId="0" applyNumberFormat="1" applyFont="1" applyFill="1" applyBorder="1" applyAlignment="1">
      <alignment horizontal="center"/>
    </xf>
    <xf numFmtId="167" fontId="14" fillId="0" borderId="0" xfId="0" applyNumberFormat="1" applyFont="1"/>
    <xf numFmtId="0" fontId="14" fillId="0" borderId="0" xfId="0" applyFont="1"/>
    <xf numFmtId="43" fontId="18" fillId="4" borderId="30" xfId="2" applyFont="1" applyFill="1" applyBorder="1" applyAlignment="1">
      <alignment vertical="center" wrapText="1"/>
    </xf>
    <xf numFmtId="166" fontId="18" fillId="4" borderId="40" xfId="2" applyNumberFormat="1" applyFont="1" applyFill="1" applyBorder="1" applyAlignment="1">
      <alignment vertical="center" wrapText="1"/>
    </xf>
    <xf numFmtId="166" fontId="8" fillId="2" borderId="1" xfId="0" applyNumberFormat="1" applyFont="1" applyFill="1" applyBorder="1" applyAlignment="1">
      <alignment vertical="center"/>
    </xf>
    <xf numFmtId="166" fontId="8" fillId="0" borderId="1" xfId="0" applyNumberFormat="1" applyFont="1" applyBorder="1" applyAlignment="1">
      <alignment vertical="center"/>
    </xf>
    <xf numFmtId="166" fontId="8" fillId="0" borderId="1" xfId="3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6" fontId="8" fillId="2" borderId="1" xfId="3" applyNumberFormat="1" applyFont="1" applyFill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0" xfId="0" applyFont="1" applyFill="1" applyBorder="1"/>
    <xf numFmtId="0" fontId="16" fillId="2" borderId="30" xfId="0" applyFont="1" applyFill="1" applyBorder="1" applyAlignment="1">
      <alignment horizontal="justify" vertical="center" wrapText="1"/>
    </xf>
    <xf numFmtId="0" fontId="8" fillId="0" borderId="30" xfId="0" applyFont="1" applyBorder="1"/>
    <xf numFmtId="0" fontId="8" fillId="0" borderId="30" xfId="0" applyFont="1" applyBorder="1" applyAlignment="1">
      <alignment wrapText="1"/>
    </xf>
    <xf numFmtId="0" fontId="8" fillId="0" borderId="29" xfId="0" applyFont="1" applyBorder="1"/>
    <xf numFmtId="0" fontId="17" fillId="0" borderId="23" xfId="0" applyFont="1" applyBorder="1" applyAlignment="1">
      <alignment horizontal="justify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0" fillId="0" borderId="38" xfId="0" applyNumberFormat="1" applyBorder="1" applyAlignment="1">
      <alignment horizontal="center" vertical="center" wrapText="1"/>
    </xf>
    <xf numFmtId="49" fontId="8" fillId="6" borderId="26" xfId="0" applyNumberFormat="1" applyFont="1" applyFill="1" applyBorder="1" applyAlignment="1">
      <alignment horizontal="center" vertical="center" wrapText="1"/>
    </xf>
    <xf numFmtId="49" fontId="0" fillId="6" borderId="38" xfId="0" applyNumberFormat="1" applyFill="1" applyBorder="1" applyAlignment="1">
      <alignment horizontal="center" vertical="center" wrapText="1"/>
    </xf>
    <xf numFmtId="0" fontId="8" fillId="6" borderId="30" xfId="0" applyFont="1" applyFill="1" applyBorder="1"/>
    <xf numFmtId="166" fontId="8" fillId="6" borderId="1" xfId="0" applyNumberFormat="1" applyFont="1" applyFill="1" applyBorder="1" applyAlignment="1">
      <alignment vertical="center"/>
    </xf>
    <xf numFmtId="166" fontId="8" fillId="6" borderId="19" xfId="0" applyNumberFormat="1" applyFont="1" applyFill="1" applyBorder="1" applyAlignment="1">
      <alignment vertical="center"/>
    </xf>
    <xf numFmtId="166" fontId="8" fillId="6" borderId="32" xfId="0" applyNumberFormat="1" applyFont="1" applyFill="1" applyBorder="1" applyAlignment="1">
      <alignment vertical="center"/>
    </xf>
    <xf numFmtId="166" fontId="8" fillId="6" borderId="32" xfId="3" applyNumberFormat="1" applyFont="1" applyFill="1" applyBorder="1" applyAlignment="1">
      <alignment vertical="center"/>
    </xf>
    <xf numFmtId="166" fontId="8" fillId="6" borderId="1" xfId="3" applyNumberFormat="1" applyFont="1" applyFill="1" applyBorder="1" applyAlignment="1">
      <alignment vertical="center"/>
    </xf>
    <xf numFmtId="166" fontId="8" fillId="2" borderId="11" xfId="3" applyNumberFormat="1" applyFont="1" applyFill="1" applyBorder="1" applyAlignment="1">
      <alignment vertical="center"/>
    </xf>
    <xf numFmtId="166" fontId="8" fillId="6" borderId="11" xfId="3" applyNumberFormat="1" applyFont="1" applyFill="1" applyBorder="1" applyAlignment="1">
      <alignment vertical="center"/>
    </xf>
    <xf numFmtId="166" fontId="8" fillId="0" borderId="3" xfId="0" applyNumberFormat="1" applyFont="1" applyBorder="1" applyAlignment="1">
      <alignment vertical="center"/>
    </xf>
    <xf numFmtId="166" fontId="8" fillId="0" borderId="33" xfId="0" applyNumberFormat="1" applyFont="1" applyBorder="1" applyAlignment="1">
      <alignment vertical="center"/>
    </xf>
    <xf numFmtId="166" fontId="8" fillId="0" borderId="46" xfId="0" applyNumberFormat="1" applyFont="1" applyBorder="1" applyAlignment="1">
      <alignment vertical="center"/>
    </xf>
    <xf numFmtId="166" fontId="8" fillId="0" borderId="47" xfId="0" applyNumberFormat="1" applyFont="1" applyBorder="1" applyAlignment="1">
      <alignment vertical="center"/>
    </xf>
    <xf numFmtId="166" fontId="8" fillId="0" borderId="26" xfId="2" applyNumberFormat="1" applyFont="1" applyBorder="1" applyAlignment="1">
      <alignment vertical="center" wrapText="1"/>
    </xf>
    <xf numFmtId="43" fontId="8" fillId="0" borderId="26" xfId="2" applyFont="1" applyBorder="1" applyAlignment="1">
      <alignment vertical="center" wrapText="1"/>
    </xf>
    <xf numFmtId="43" fontId="9" fillId="2" borderId="48" xfId="0" applyNumberFormat="1" applyFont="1" applyFill="1" applyBorder="1" applyAlignment="1">
      <alignment horizontal="justify" vertical="center" wrapText="1"/>
    </xf>
    <xf numFmtId="0" fontId="8" fillId="2" borderId="18" xfId="0" applyFont="1" applyFill="1" applyBorder="1" applyAlignment="1">
      <alignment horizontal="justify" vertical="center" wrapText="1"/>
    </xf>
    <xf numFmtId="166" fontId="8" fillId="0" borderId="25" xfId="2" applyNumberFormat="1" applyFont="1" applyBorder="1" applyAlignment="1">
      <alignment vertical="center" wrapText="1"/>
    </xf>
    <xf numFmtId="166" fontId="9" fillId="2" borderId="15" xfId="2" applyNumberFormat="1" applyFont="1" applyFill="1" applyBorder="1" applyAlignment="1">
      <alignment vertical="center"/>
    </xf>
    <xf numFmtId="166" fontId="9" fillId="2" borderId="36" xfId="2" applyNumberFormat="1" applyFont="1" applyFill="1" applyBorder="1" applyAlignment="1">
      <alignment vertical="center"/>
    </xf>
    <xf numFmtId="0" fontId="8" fillId="0" borderId="29" xfId="0" applyFont="1" applyBorder="1" applyAlignment="1">
      <alignment horizontal="justify" vertical="center" wrapText="1"/>
    </xf>
    <xf numFmtId="0" fontId="8" fillId="0" borderId="41" xfId="0" applyFont="1" applyBorder="1" applyAlignment="1">
      <alignment horizontal="center" vertical="center" wrapText="1"/>
    </xf>
    <xf numFmtId="166" fontId="8" fillId="0" borderId="29" xfId="2" applyNumberFormat="1" applyFont="1" applyBorder="1" applyAlignment="1">
      <alignment vertical="center" wrapText="1"/>
    </xf>
    <xf numFmtId="166" fontId="8" fillId="0" borderId="1" xfId="2" applyNumberFormat="1" applyFont="1" applyBorder="1" applyAlignment="1">
      <alignment horizontal="center" vertical="center" wrapText="1"/>
    </xf>
    <xf numFmtId="0" fontId="8" fillId="7" borderId="30" xfId="0" applyFont="1" applyFill="1" applyBorder="1"/>
    <xf numFmtId="0" fontId="8" fillId="7" borderId="38" xfId="0" applyFont="1" applyFill="1" applyBorder="1" applyAlignment="1">
      <alignment horizontal="center"/>
    </xf>
    <xf numFmtId="43" fontId="8" fillId="7" borderId="30" xfId="2" applyFont="1" applyFill="1" applyBorder="1" applyAlignment="1">
      <alignment vertical="center" wrapText="1"/>
    </xf>
    <xf numFmtId="166" fontId="8" fillId="7" borderId="40" xfId="2" applyNumberFormat="1" applyFont="1" applyFill="1" applyBorder="1" applyAlignment="1">
      <alignment vertical="center" wrapText="1"/>
    </xf>
    <xf numFmtId="166" fontId="8" fillId="7" borderId="1" xfId="2" applyNumberFormat="1" applyFont="1" applyFill="1" applyBorder="1" applyAlignment="1">
      <alignment horizontal="center" vertical="center" wrapText="1"/>
    </xf>
    <xf numFmtId="2" fontId="8" fillId="7" borderId="38" xfId="0" applyNumberFormat="1" applyFont="1" applyFill="1" applyBorder="1" applyAlignment="1">
      <alignment horizontal="center"/>
    </xf>
    <xf numFmtId="43" fontId="18" fillId="7" borderId="30" xfId="2" applyFont="1" applyFill="1" applyBorder="1" applyAlignment="1">
      <alignment vertical="center" wrapText="1"/>
    </xf>
    <xf numFmtId="166" fontId="18" fillId="7" borderId="40" xfId="2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9" fillId="2" borderId="1" xfId="2" applyNumberFormat="1" applyFont="1" applyFill="1" applyBorder="1" applyAlignment="1">
      <alignment horizontal="center" vertical="center" wrapText="1"/>
    </xf>
    <xf numFmtId="43" fontId="9" fillId="2" borderId="1" xfId="2" applyFont="1" applyFill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center"/>
    </xf>
    <xf numFmtId="43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3" fontId="9" fillId="2" borderId="40" xfId="0" applyNumberFormat="1" applyFont="1" applyFill="1" applyBorder="1" applyAlignment="1">
      <alignment horizontal="center" vertical="center" wrapText="1"/>
    </xf>
    <xf numFmtId="3" fontId="8" fillId="0" borderId="40" xfId="2" applyNumberFormat="1" applyFont="1" applyBorder="1" applyAlignment="1">
      <alignment horizontal="center" vertical="center" wrapText="1"/>
    </xf>
    <xf numFmtId="3" fontId="9" fillId="2" borderId="40" xfId="2" applyNumberFormat="1" applyFont="1" applyFill="1" applyBorder="1" applyAlignment="1">
      <alignment horizontal="center" vertical="center" wrapText="1"/>
    </xf>
    <xf numFmtId="3" fontId="9" fillId="2" borderId="48" xfId="0" applyNumberFormat="1" applyFont="1" applyFill="1" applyBorder="1" applyAlignment="1">
      <alignment horizontal="center" vertical="center" wrapText="1"/>
    </xf>
    <xf numFmtId="3" fontId="8" fillId="2" borderId="18" xfId="0" applyNumberFormat="1" applyFont="1" applyFill="1" applyBorder="1" applyAlignment="1">
      <alignment horizontal="center" vertical="center" wrapText="1"/>
    </xf>
    <xf numFmtId="3" fontId="16" fillId="2" borderId="40" xfId="0" applyNumberFormat="1" applyFont="1" applyFill="1" applyBorder="1" applyAlignment="1">
      <alignment horizontal="center" vertical="center" wrapText="1"/>
    </xf>
    <xf numFmtId="3" fontId="8" fillId="0" borderId="48" xfId="2" applyNumberFormat="1" applyFont="1" applyBorder="1" applyAlignment="1">
      <alignment horizontal="center" vertical="center" wrapText="1"/>
    </xf>
    <xf numFmtId="3" fontId="15" fillId="0" borderId="44" xfId="0" applyNumberFormat="1" applyFont="1" applyBorder="1" applyAlignment="1">
      <alignment horizontal="center" vertical="center"/>
    </xf>
    <xf numFmtId="3" fontId="9" fillId="2" borderId="40" xfId="0" applyNumberFormat="1" applyFont="1" applyFill="1" applyBorder="1" applyAlignment="1">
      <alignment horizontal="center" vertical="center"/>
    </xf>
    <xf numFmtId="4" fontId="20" fillId="6" borderId="40" xfId="2" applyNumberFormat="1" applyFont="1" applyFill="1" applyBorder="1" applyAlignment="1">
      <alignment horizontal="center" vertical="center" wrapText="1"/>
    </xf>
    <xf numFmtId="4" fontId="20" fillId="7" borderId="40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166" fontId="0" fillId="0" borderId="15" xfId="0" applyNumberFormat="1" applyBorder="1" applyAlignment="1">
      <alignment vertical="top"/>
    </xf>
    <xf numFmtId="0" fontId="7" fillId="0" borderId="0" xfId="0" applyFont="1" applyAlignment="1">
      <alignment horizontal="center" wrapText="1"/>
    </xf>
    <xf numFmtId="0" fontId="9" fillId="2" borderId="29" xfId="0" applyFont="1" applyFill="1" applyBorder="1" applyAlignment="1">
      <alignment horizontal="justify" vertical="center" wrapText="1"/>
    </xf>
    <xf numFmtId="0" fontId="9" fillId="2" borderId="43" xfId="0" applyFont="1" applyFill="1" applyBorder="1" applyAlignment="1">
      <alignment horizontal="justify" vertical="center" wrapText="1"/>
    </xf>
    <xf numFmtId="166" fontId="9" fillId="5" borderId="25" xfId="2" applyNumberFormat="1" applyFont="1" applyFill="1" applyBorder="1" applyAlignment="1">
      <alignment vertical="center" wrapText="1"/>
    </xf>
    <xf numFmtId="166" fontId="9" fillId="5" borderId="31" xfId="2" applyNumberFormat="1" applyFont="1" applyFill="1" applyBorder="1" applyAlignment="1">
      <alignment vertical="center" wrapText="1"/>
    </xf>
    <xf numFmtId="166" fontId="8" fillId="0" borderId="1" xfId="0" applyNumberFormat="1" applyFont="1" applyBorder="1" applyAlignment="1">
      <alignment vertical="center"/>
    </xf>
    <xf numFmtId="166" fontId="9" fillId="2" borderId="15" xfId="2" applyNumberFormat="1" applyFont="1" applyFill="1" applyBorder="1" applyAlignment="1">
      <alignment vertical="center"/>
    </xf>
    <xf numFmtId="166" fontId="9" fillId="2" borderId="36" xfId="2" applyNumberFormat="1" applyFont="1" applyFill="1" applyBorder="1" applyAlignment="1">
      <alignment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166" fontId="8" fillId="0" borderId="11" xfId="0" applyNumberFormat="1" applyFont="1" applyBorder="1" applyAlignment="1">
      <alignment vertical="center"/>
    </xf>
    <xf numFmtId="166" fontId="8" fillId="0" borderId="32" xfId="0" applyNumberFormat="1" applyFont="1" applyBorder="1" applyAlignment="1">
      <alignment vertical="center"/>
    </xf>
    <xf numFmtId="166" fontId="9" fillId="5" borderId="34" xfId="2" applyNumberFormat="1" applyFont="1" applyFill="1" applyBorder="1" applyAlignment="1">
      <alignment vertical="center"/>
    </xf>
    <xf numFmtId="166" fontId="9" fillId="5" borderId="27" xfId="2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9" xfId="0" applyBorder="1"/>
    <xf numFmtId="0" fontId="9" fillId="2" borderId="26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0" fillId="0" borderId="38" xfId="0" applyNumberFormat="1" applyBorder="1" applyAlignment="1">
      <alignment horizontal="center" vertical="center" wrapText="1"/>
    </xf>
    <xf numFmtId="49" fontId="9" fillId="2" borderId="26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8" fillId="6" borderId="26" xfId="0" applyNumberFormat="1" applyFont="1" applyFill="1" applyBorder="1" applyAlignment="1">
      <alignment horizontal="center" vertical="center" wrapText="1"/>
    </xf>
    <xf numFmtId="49" fontId="0" fillId="6" borderId="38" xfId="0" applyNumberForma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5" xfId="0" applyBorder="1" applyAlignment="1">
      <alignment horizontal="center"/>
    </xf>
    <xf numFmtId="166" fontId="8" fillId="2" borderId="34" xfId="0" applyNumberFormat="1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49" fontId="9" fillId="2" borderId="25" xfId="0" applyNumberFormat="1" applyFont="1" applyFill="1" applyBorder="1" applyAlignment="1">
      <alignment horizontal="center" vertical="center" wrapText="1"/>
    </xf>
    <xf numFmtId="49" fontId="9" fillId="2" borderId="31" xfId="0" applyNumberFormat="1" applyFont="1" applyFill="1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</cellXfs>
  <cellStyles count="4">
    <cellStyle name="Dziesiętny" xfId="3" builtinId="3"/>
    <cellStyle name="Dziesiętny 2" xfId="2" xr:uid="{00000000-0005-0000-0000-000001000000}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37"/>
  <sheetViews>
    <sheetView workbookViewId="0">
      <selection sqref="A1:XFD1048576"/>
    </sheetView>
  </sheetViews>
  <sheetFormatPr defaultRowHeight="15" x14ac:dyDescent="0.25"/>
  <cols>
    <col min="3" max="3" width="6.85546875" customWidth="1"/>
    <col min="4" max="4" width="56.140625" customWidth="1"/>
    <col min="5" max="5" width="9.85546875" customWidth="1"/>
    <col min="6" max="6" width="14.7109375" style="1" customWidth="1"/>
    <col min="7" max="7" width="16.28515625" customWidth="1"/>
  </cols>
  <sheetData>
    <row r="2" spans="3:8" ht="21" x14ac:dyDescent="0.35">
      <c r="C2" s="188" t="s">
        <v>18</v>
      </c>
      <c r="D2" s="188"/>
      <c r="E2" s="188"/>
      <c r="F2" s="188"/>
      <c r="G2" s="188"/>
    </row>
    <row r="4" spans="3:8" ht="35.25" customHeight="1" x14ac:dyDescent="0.25">
      <c r="C4" s="189" t="s">
        <v>21</v>
      </c>
      <c r="D4" s="189"/>
      <c r="E4" s="189"/>
      <c r="F4" s="189"/>
      <c r="G4" s="189"/>
    </row>
    <row r="5" spans="3:8" ht="15.75" thickBot="1" x14ac:dyDescent="0.3">
      <c r="C5" s="7"/>
      <c r="D5" s="7"/>
      <c r="E5" s="7"/>
      <c r="F5" s="8"/>
      <c r="G5" s="7"/>
    </row>
    <row r="6" spans="3:8" x14ac:dyDescent="0.25">
      <c r="C6" s="16" t="s">
        <v>0</v>
      </c>
      <c r="D6" s="17" t="s">
        <v>1</v>
      </c>
      <c r="E6" s="27" t="s">
        <v>2</v>
      </c>
      <c r="F6" s="18" t="s">
        <v>3</v>
      </c>
      <c r="G6" s="19" t="s">
        <v>4</v>
      </c>
    </row>
    <row r="7" spans="3:8" x14ac:dyDescent="0.25">
      <c r="C7" s="28">
        <v>1</v>
      </c>
      <c r="D7" s="13" t="s">
        <v>11</v>
      </c>
      <c r="E7" s="12">
        <v>242</v>
      </c>
      <c r="F7" s="14">
        <v>80</v>
      </c>
      <c r="G7" s="20">
        <f>F7*E7</f>
        <v>19360</v>
      </c>
    </row>
    <row r="8" spans="3:8" x14ac:dyDescent="0.25">
      <c r="C8" s="28">
        <v>2</v>
      </c>
      <c r="D8" s="3" t="s">
        <v>5</v>
      </c>
      <c r="E8" s="5">
        <v>121</v>
      </c>
      <c r="F8" s="10">
        <v>45</v>
      </c>
      <c r="G8" s="20">
        <f>F8*E8</f>
        <v>5445</v>
      </c>
    </row>
    <row r="9" spans="3:8" x14ac:dyDescent="0.25">
      <c r="C9" s="28">
        <v>3</v>
      </c>
      <c r="D9" s="3" t="s">
        <v>6</v>
      </c>
      <c r="E9" s="5">
        <v>121</v>
      </c>
      <c r="F9" s="10">
        <v>10</v>
      </c>
      <c r="G9" s="20">
        <f t="shared" ref="G9:G17" si="0">F9*E9</f>
        <v>1210</v>
      </c>
      <c r="H9" s="2"/>
    </row>
    <row r="10" spans="3:8" x14ac:dyDescent="0.25">
      <c r="C10" s="28">
        <v>4</v>
      </c>
      <c r="D10" s="6" t="s">
        <v>8</v>
      </c>
      <c r="E10" s="4">
        <v>121</v>
      </c>
      <c r="F10" s="9">
        <v>15</v>
      </c>
      <c r="G10" s="20">
        <f t="shared" si="0"/>
        <v>1815</v>
      </c>
    </row>
    <row r="11" spans="3:8" x14ac:dyDescent="0.25">
      <c r="C11" s="28">
        <v>5</v>
      </c>
      <c r="D11" s="3" t="s">
        <v>7</v>
      </c>
      <c r="E11" s="4">
        <v>121</v>
      </c>
      <c r="F11" s="9">
        <v>17</v>
      </c>
      <c r="G11" s="20">
        <f t="shared" si="0"/>
        <v>2057</v>
      </c>
    </row>
    <row r="12" spans="3:8" x14ac:dyDescent="0.25">
      <c r="C12" s="28">
        <v>6</v>
      </c>
      <c r="D12" s="3" t="s">
        <v>13</v>
      </c>
      <c r="E12" s="4">
        <v>484</v>
      </c>
      <c r="F12" s="9">
        <v>80</v>
      </c>
      <c r="G12" s="20">
        <f t="shared" si="0"/>
        <v>38720</v>
      </c>
    </row>
    <row r="13" spans="3:8" x14ac:dyDescent="0.25">
      <c r="C13" s="28">
        <v>7</v>
      </c>
      <c r="D13" s="3" t="s">
        <v>9</v>
      </c>
      <c r="E13" s="4">
        <v>484</v>
      </c>
      <c r="F13" s="9">
        <v>30</v>
      </c>
      <c r="G13" s="20">
        <f t="shared" si="0"/>
        <v>14520</v>
      </c>
    </row>
    <row r="14" spans="3:8" ht="15.75" thickBot="1" x14ac:dyDescent="0.3">
      <c r="C14" s="28">
        <v>8</v>
      </c>
      <c r="D14" s="21" t="s">
        <v>12</v>
      </c>
      <c r="E14" s="22">
        <v>484</v>
      </c>
      <c r="F14" s="23">
        <v>120</v>
      </c>
      <c r="G14" s="24">
        <f t="shared" si="0"/>
        <v>58080</v>
      </c>
    </row>
    <row r="15" spans="3:8" x14ac:dyDescent="0.25">
      <c r="C15" s="28">
        <v>9</v>
      </c>
      <c r="D15" s="3" t="s">
        <v>14</v>
      </c>
      <c r="E15" s="4">
        <v>242</v>
      </c>
      <c r="F15" s="9">
        <v>60</v>
      </c>
      <c r="G15" s="20">
        <f t="shared" si="0"/>
        <v>14520</v>
      </c>
    </row>
    <row r="16" spans="3:8" ht="15.75" thickBot="1" x14ac:dyDescent="0.3">
      <c r="C16" s="28">
        <v>10</v>
      </c>
      <c r="D16" s="21" t="s">
        <v>15</v>
      </c>
      <c r="E16" s="22">
        <v>242</v>
      </c>
      <c r="F16" s="23">
        <v>60</v>
      </c>
      <c r="G16" s="24">
        <f t="shared" si="0"/>
        <v>14520</v>
      </c>
    </row>
    <row r="17" spans="3:8" ht="15.75" thickBot="1" x14ac:dyDescent="0.3">
      <c r="C17" s="28">
        <v>11</v>
      </c>
      <c r="D17" s="35" t="s">
        <v>19</v>
      </c>
      <c r="E17" s="36">
        <v>1</v>
      </c>
      <c r="F17" s="37">
        <v>17000</v>
      </c>
      <c r="G17" s="38">
        <f t="shared" si="0"/>
        <v>17000</v>
      </c>
    </row>
    <row r="18" spans="3:8" x14ac:dyDescent="0.25">
      <c r="C18" s="25"/>
      <c r="D18" s="25"/>
      <c r="E18" s="25"/>
      <c r="F18" s="26"/>
      <c r="G18" s="15">
        <f>SUM(G7:G17)</f>
        <v>187247</v>
      </c>
    </row>
    <row r="20" spans="3:8" ht="60" customHeight="1" x14ac:dyDescent="0.25">
      <c r="C20" s="190" t="s">
        <v>22</v>
      </c>
      <c r="D20" s="190"/>
      <c r="E20" s="190"/>
      <c r="F20" s="190"/>
      <c r="G20" s="190"/>
    </row>
    <row r="21" spans="3:8" x14ac:dyDescent="0.25">
      <c r="C21" s="51"/>
      <c r="D21" s="51"/>
      <c r="E21" s="51"/>
      <c r="F21" s="52"/>
      <c r="G21" s="51"/>
    </row>
    <row r="22" spans="3:8" ht="33.75" customHeight="1" x14ac:dyDescent="0.3">
      <c r="C22" s="191" t="s">
        <v>10</v>
      </c>
      <c r="D22" s="191"/>
      <c r="E22" s="191"/>
      <c r="F22" s="191"/>
      <c r="G22" s="191"/>
    </row>
    <row r="26" spans="3:8" ht="15.75" thickBot="1" x14ac:dyDescent="0.3">
      <c r="C26" s="11" t="s">
        <v>0</v>
      </c>
      <c r="D26" s="11" t="s">
        <v>1</v>
      </c>
      <c r="E26" s="11" t="s">
        <v>2</v>
      </c>
      <c r="F26" s="42" t="s">
        <v>3</v>
      </c>
      <c r="G26" s="11" t="s">
        <v>4</v>
      </c>
    </row>
    <row r="27" spans="3:8" ht="30" customHeight="1" thickBot="1" x14ac:dyDescent="0.3">
      <c r="C27" s="46">
        <v>1</v>
      </c>
      <c r="D27" s="47" t="s">
        <v>20</v>
      </c>
      <c r="E27" s="48">
        <v>121</v>
      </c>
      <c r="F27" s="49">
        <v>4640</v>
      </c>
      <c r="G27" s="50">
        <f>F27*E27</f>
        <v>561440</v>
      </c>
      <c r="H27" s="34" t="s">
        <v>16</v>
      </c>
    </row>
    <row r="28" spans="3:8" x14ac:dyDescent="0.25">
      <c r="C28" s="43">
        <v>2</v>
      </c>
      <c r="D28" s="13" t="s">
        <v>5</v>
      </c>
      <c r="E28" s="29">
        <v>121</v>
      </c>
      <c r="F28" s="44">
        <v>45</v>
      </c>
      <c r="G28" s="45">
        <f>F28*E28</f>
        <v>5445</v>
      </c>
      <c r="H28" s="30" t="s">
        <v>17</v>
      </c>
    </row>
    <row r="29" spans="3:8" x14ac:dyDescent="0.25">
      <c r="C29" s="31">
        <v>3</v>
      </c>
      <c r="D29" s="3" t="s">
        <v>6</v>
      </c>
      <c r="E29" s="5">
        <v>121</v>
      </c>
      <c r="F29" s="10">
        <v>10</v>
      </c>
      <c r="G29" s="20">
        <f t="shared" ref="G29:G34" si="1">F29*E29</f>
        <v>1210</v>
      </c>
      <c r="H29" s="2" t="s">
        <v>17</v>
      </c>
    </row>
    <row r="30" spans="3:8" x14ac:dyDescent="0.25">
      <c r="C30" s="31">
        <v>4</v>
      </c>
      <c r="D30" s="6" t="s">
        <v>8</v>
      </c>
      <c r="E30" s="4">
        <v>121</v>
      </c>
      <c r="F30" s="9">
        <v>15</v>
      </c>
      <c r="G30" s="20">
        <f t="shared" si="1"/>
        <v>1815</v>
      </c>
      <c r="H30" s="30" t="s">
        <v>17</v>
      </c>
    </row>
    <row r="31" spans="3:8" x14ac:dyDescent="0.25">
      <c r="C31" s="31">
        <v>5</v>
      </c>
      <c r="D31" s="3" t="s">
        <v>7</v>
      </c>
      <c r="E31" s="4">
        <v>121</v>
      </c>
      <c r="F31" s="9">
        <v>17</v>
      </c>
      <c r="G31" s="20">
        <f t="shared" si="1"/>
        <v>2057</v>
      </c>
      <c r="H31" s="30" t="s">
        <v>17</v>
      </c>
    </row>
    <row r="32" spans="3:8" x14ac:dyDescent="0.25">
      <c r="C32" s="31">
        <v>6</v>
      </c>
      <c r="D32" s="3" t="s">
        <v>14</v>
      </c>
      <c r="E32" s="4">
        <v>242</v>
      </c>
      <c r="F32" s="9">
        <v>60</v>
      </c>
      <c r="G32" s="20">
        <f t="shared" si="1"/>
        <v>14520</v>
      </c>
      <c r="H32" s="30" t="s">
        <v>17</v>
      </c>
    </row>
    <row r="33" spans="3:8" ht="15.75" thickBot="1" x14ac:dyDescent="0.3">
      <c r="C33" s="31">
        <v>7</v>
      </c>
      <c r="D33" s="21" t="s">
        <v>15</v>
      </c>
      <c r="E33" s="22">
        <v>242</v>
      </c>
      <c r="F33" s="23">
        <v>60</v>
      </c>
      <c r="G33" s="24">
        <f t="shared" si="1"/>
        <v>14520</v>
      </c>
      <c r="H33" s="30" t="s">
        <v>17</v>
      </c>
    </row>
    <row r="34" spans="3:8" ht="15.75" thickBot="1" x14ac:dyDescent="0.3">
      <c r="C34" s="33">
        <v>8</v>
      </c>
      <c r="D34" s="35" t="s">
        <v>19</v>
      </c>
      <c r="E34" s="36">
        <v>1</v>
      </c>
      <c r="F34" s="37">
        <v>17000</v>
      </c>
      <c r="G34" s="38">
        <f t="shared" si="1"/>
        <v>17000</v>
      </c>
      <c r="H34" s="39" t="s">
        <v>16</v>
      </c>
    </row>
    <row r="35" spans="3:8" ht="15.75" thickBot="1" x14ac:dyDescent="0.3">
      <c r="G35" s="32">
        <f>SUM(G27:G34)</f>
        <v>618007</v>
      </c>
    </row>
    <row r="36" spans="3:8" ht="15.75" thickBot="1" x14ac:dyDescent="0.3"/>
    <row r="37" spans="3:8" ht="15.75" thickBot="1" x14ac:dyDescent="0.3">
      <c r="G37" s="40">
        <f>SUM(G27,G34)</f>
        <v>578440</v>
      </c>
      <c r="H37" s="41" t="s">
        <v>16</v>
      </c>
    </row>
  </sheetData>
  <mergeCells count="4">
    <mergeCell ref="C2:G2"/>
    <mergeCell ref="C4:G4"/>
    <mergeCell ref="C20:G20"/>
    <mergeCell ref="C22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A08A-B381-4CF2-BDDC-0D4D7C53B612}">
  <sheetPr>
    <pageSetUpPr fitToPage="1"/>
  </sheetPr>
  <dimension ref="B2:BA39"/>
  <sheetViews>
    <sheetView tabSelected="1" zoomScale="64" zoomScaleNormal="64" workbookViewId="0">
      <selection activeCell="D29" sqref="D29"/>
    </sheetView>
  </sheetViews>
  <sheetFormatPr defaultRowHeight="15" x14ac:dyDescent="0.25"/>
  <cols>
    <col min="1" max="1" width="17" customWidth="1"/>
    <col min="3" max="3" width="4.42578125" customWidth="1"/>
    <col min="4" max="4" width="119.5703125" customWidth="1"/>
    <col min="5" max="6" width="25.42578125" hidden="1" customWidth="1"/>
    <col min="7" max="8" width="25.140625" hidden="1" customWidth="1"/>
    <col min="9" max="9" width="11.85546875" customWidth="1"/>
    <col min="10" max="10" width="14.5703125" customWidth="1"/>
    <col min="11" max="11" width="26.140625" customWidth="1"/>
    <col min="12" max="47" width="5.7109375" customWidth="1"/>
    <col min="49" max="50" width="26.7109375" customWidth="1"/>
    <col min="52" max="52" width="9.7109375" bestFit="1" customWidth="1"/>
    <col min="53" max="53" width="37.42578125" customWidth="1"/>
  </cols>
  <sheetData>
    <row r="2" spans="2:52" ht="45.75" customHeight="1" x14ac:dyDescent="0.3">
      <c r="B2" s="62"/>
      <c r="C2" s="193" t="s">
        <v>74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</row>
    <row r="3" spans="2:52" ht="15.75" thickBot="1" x14ac:dyDescent="0.3"/>
    <row r="4" spans="2:52" ht="19.5" thickBot="1" x14ac:dyDescent="0.35">
      <c r="B4" s="209" t="s">
        <v>23</v>
      </c>
      <c r="C4" s="210"/>
      <c r="D4" s="53" t="s">
        <v>55</v>
      </c>
      <c r="E4" s="54" t="s">
        <v>51</v>
      </c>
      <c r="F4" s="53" t="s">
        <v>52</v>
      </c>
      <c r="G4" s="53" t="s">
        <v>53</v>
      </c>
      <c r="H4" s="53" t="s">
        <v>24</v>
      </c>
      <c r="I4" s="53" t="s">
        <v>75</v>
      </c>
      <c r="J4" s="53" t="s">
        <v>2</v>
      </c>
      <c r="K4" s="105" t="s">
        <v>24</v>
      </c>
      <c r="L4" s="223" t="s">
        <v>73</v>
      </c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6"/>
    </row>
    <row r="5" spans="2:52" ht="18.75" x14ac:dyDescent="0.3">
      <c r="B5" s="211"/>
      <c r="C5" s="212"/>
      <c r="D5" s="55"/>
      <c r="E5" s="82"/>
      <c r="F5" s="82"/>
      <c r="G5" s="94"/>
      <c r="H5" s="90"/>
      <c r="I5" s="169"/>
      <c r="J5" s="184"/>
      <c r="K5" s="106"/>
      <c r="L5" s="119">
        <v>1</v>
      </c>
      <c r="M5" s="119">
        <v>2</v>
      </c>
      <c r="N5" s="119">
        <v>3</v>
      </c>
      <c r="O5" s="119">
        <v>4</v>
      </c>
      <c r="P5" s="119">
        <v>5</v>
      </c>
      <c r="Q5" s="119">
        <v>6</v>
      </c>
      <c r="R5" s="119">
        <v>7</v>
      </c>
      <c r="S5" s="119">
        <v>8</v>
      </c>
      <c r="T5" s="119">
        <v>9</v>
      </c>
      <c r="U5" s="119">
        <v>10</v>
      </c>
      <c r="V5" s="119">
        <v>11</v>
      </c>
      <c r="W5" s="120">
        <v>12</v>
      </c>
      <c r="X5" s="122">
        <v>13</v>
      </c>
      <c r="Y5" s="119">
        <v>14</v>
      </c>
      <c r="Z5" s="119">
        <v>15</v>
      </c>
      <c r="AA5" s="119">
        <v>16</v>
      </c>
      <c r="AB5" s="119">
        <v>17</v>
      </c>
      <c r="AC5" s="119">
        <v>18</v>
      </c>
      <c r="AD5" s="119">
        <v>19</v>
      </c>
      <c r="AE5" s="119">
        <v>20</v>
      </c>
      <c r="AF5" s="119">
        <v>21</v>
      </c>
      <c r="AG5" s="119">
        <v>22</v>
      </c>
      <c r="AH5" s="119">
        <v>23</v>
      </c>
      <c r="AI5" s="120">
        <v>24</v>
      </c>
      <c r="AJ5" s="123">
        <v>25</v>
      </c>
      <c r="AK5" s="124">
        <v>26</v>
      </c>
      <c r="AL5" s="124">
        <v>27</v>
      </c>
      <c r="AM5" s="124">
        <v>28</v>
      </c>
      <c r="AN5" s="124">
        <v>29</v>
      </c>
      <c r="AO5" s="124">
        <v>30</v>
      </c>
      <c r="AP5" s="124">
        <v>31</v>
      </c>
      <c r="AQ5" s="124">
        <v>32</v>
      </c>
      <c r="AR5" s="124">
        <v>33</v>
      </c>
      <c r="AS5" s="124">
        <v>34</v>
      </c>
      <c r="AT5" s="124">
        <v>35</v>
      </c>
      <c r="AU5" s="125">
        <v>36</v>
      </c>
    </row>
    <row r="6" spans="2:52" ht="37.5" x14ac:dyDescent="0.35">
      <c r="B6" s="213" t="s">
        <v>25</v>
      </c>
      <c r="C6" s="214"/>
      <c r="D6" s="56" t="s">
        <v>28</v>
      </c>
      <c r="E6" s="79"/>
      <c r="F6" s="79"/>
      <c r="G6" s="101"/>
      <c r="H6" s="102"/>
      <c r="I6" s="170"/>
      <c r="J6" s="177"/>
      <c r="K6" s="107">
        <f>SUM(K7:K8)</f>
        <v>0</v>
      </c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68"/>
      <c r="X6" s="67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68"/>
      <c r="AJ6" s="67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69"/>
      <c r="AX6" s="71"/>
      <c r="AZ6" s="72"/>
    </row>
    <row r="7" spans="2:52" ht="37.5" x14ac:dyDescent="0.35">
      <c r="B7" s="215" t="s">
        <v>57</v>
      </c>
      <c r="C7" s="216"/>
      <c r="D7" s="57" t="s">
        <v>29</v>
      </c>
      <c r="E7" s="81"/>
      <c r="F7" s="81"/>
      <c r="G7" s="96"/>
      <c r="H7" s="150"/>
      <c r="I7" s="160" t="s">
        <v>80</v>
      </c>
      <c r="J7" s="178">
        <v>1</v>
      </c>
      <c r="K7" s="108">
        <f>SUM(L7:AU7)</f>
        <v>0</v>
      </c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65"/>
      <c r="X7" s="7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76"/>
      <c r="AJ7" s="64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66"/>
      <c r="AW7" s="113"/>
      <c r="AX7" s="71"/>
      <c r="AZ7" s="73"/>
    </row>
    <row r="8" spans="2:52" ht="37.5" x14ac:dyDescent="0.35">
      <c r="B8" s="215" t="s">
        <v>58</v>
      </c>
      <c r="C8" s="216"/>
      <c r="D8" s="57" t="s">
        <v>56</v>
      </c>
      <c r="E8" s="81"/>
      <c r="F8" s="81"/>
      <c r="G8" s="96"/>
      <c r="H8" s="150"/>
      <c r="I8" s="160" t="s">
        <v>80</v>
      </c>
      <c r="J8" s="178">
        <v>1</v>
      </c>
      <c r="K8" s="108">
        <f>SUM(L8:AU8)</f>
        <v>0</v>
      </c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65"/>
      <c r="X8" s="7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76"/>
      <c r="AJ8" s="64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66"/>
      <c r="AX8" s="71"/>
      <c r="AZ8" s="73"/>
    </row>
    <row r="9" spans="2:52" ht="23.25" x14ac:dyDescent="0.35">
      <c r="B9" s="217" t="s">
        <v>26</v>
      </c>
      <c r="C9" s="220"/>
      <c r="D9" s="56" t="s">
        <v>30</v>
      </c>
      <c r="E9" s="80"/>
      <c r="F9" s="80"/>
      <c r="G9" s="98"/>
      <c r="H9" s="91"/>
      <c r="I9" s="171"/>
      <c r="J9" s="179"/>
      <c r="K9" s="107">
        <f>SUM(K10:K14)</f>
        <v>0</v>
      </c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68"/>
      <c r="X9" s="67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68"/>
      <c r="AJ9" s="67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69"/>
      <c r="AX9" s="71"/>
      <c r="AZ9" s="73"/>
    </row>
    <row r="10" spans="2:52" ht="23.25" x14ac:dyDescent="0.35">
      <c r="B10" s="215" t="s">
        <v>59</v>
      </c>
      <c r="C10" s="216"/>
      <c r="D10" s="130" t="s">
        <v>40</v>
      </c>
      <c r="E10" s="83"/>
      <c r="F10" s="83"/>
      <c r="G10" s="95"/>
      <c r="H10" s="92"/>
      <c r="I10" s="160" t="s">
        <v>76</v>
      </c>
      <c r="J10" s="186">
        <v>85.7</v>
      </c>
      <c r="K10" s="108">
        <f>SUM(L10:AU10)</f>
        <v>0</v>
      </c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65"/>
      <c r="X10" s="64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65"/>
      <c r="AJ10" s="64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66"/>
      <c r="AX10" s="71"/>
    </row>
    <row r="11" spans="2:52" ht="23.25" x14ac:dyDescent="0.35">
      <c r="B11" s="134"/>
      <c r="C11" s="135"/>
      <c r="D11" s="161" t="s">
        <v>77</v>
      </c>
      <c r="E11" s="162"/>
      <c r="F11" s="162"/>
      <c r="G11" s="163"/>
      <c r="H11" s="164"/>
      <c r="I11" s="165" t="s">
        <v>76</v>
      </c>
      <c r="J11" s="187">
        <v>17.14</v>
      </c>
      <c r="K11" s="108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65"/>
      <c r="X11" s="64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65"/>
      <c r="AJ11" s="64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66"/>
      <c r="AX11" s="71"/>
    </row>
    <row r="12" spans="2:52" ht="23.25" x14ac:dyDescent="0.35">
      <c r="B12" s="221" t="s">
        <v>60</v>
      </c>
      <c r="C12" s="222"/>
      <c r="D12" s="138" t="s">
        <v>41</v>
      </c>
      <c r="E12" s="110"/>
      <c r="F12" s="111"/>
      <c r="G12" s="114"/>
      <c r="H12" s="115"/>
      <c r="I12" s="160" t="s">
        <v>76</v>
      </c>
      <c r="J12" s="186">
        <v>153</v>
      </c>
      <c r="K12" s="108">
        <f>SUM(L12:AU12)</f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40"/>
      <c r="X12" s="141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40"/>
      <c r="AJ12" s="142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5"/>
      <c r="AX12" s="71"/>
    </row>
    <row r="13" spans="2:52" ht="23.25" x14ac:dyDescent="0.35">
      <c r="B13" s="136"/>
      <c r="C13" s="137"/>
      <c r="D13" s="161" t="s">
        <v>78</v>
      </c>
      <c r="E13" s="162"/>
      <c r="F13" s="166"/>
      <c r="G13" s="167"/>
      <c r="H13" s="168"/>
      <c r="I13" s="165" t="s">
        <v>76</v>
      </c>
      <c r="J13" s="187">
        <v>30.6</v>
      </c>
      <c r="K13" s="108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40"/>
      <c r="X13" s="141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40"/>
      <c r="AJ13" s="142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5"/>
      <c r="AX13" s="71"/>
    </row>
    <row r="14" spans="2:52" ht="23.25" x14ac:dyDescent="0.35">
      <c r="B14" s="221" t="s">
        <v>61</v>
      </c>
      <c r="C14" s="222"/>
      <c r="D14" s="138" t="s">
        <v>42</v>
      </c>
      <c r="E14" s="110"/>
      <c r="F14" s="110"/>
      <c r="G14" s="114"/>
      <c r="H14" s="115"/>
      <c r="I14" s="160" t="s">
        <v>76</v>
      </c>
      <c r="J14" s="186">
        <v>107.4</v>
      </c>
      <c r="K14" s="108">
        <f>SUM(L14:AU14)</f>
        <v>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40"/>
      <c r="X14" s="141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40"/>
      <c r="AJ14" s="142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5"/>
      <c r="AX14" s="71"/>
    </row>
    <row r="15" spans="2:52" ht="23.25" x14ac:dyDescent="0.35">
      <c r="B15" s="136"/>
      <c r="C15" s="137"/>
      <c r="D15" s="161" t="s">
        <v>79</v>
      </c>
      <c r="E15" s="162"/>
      <c r="F15" s="162"/>
      <c r="G15" s="167"/>
      <c r="H15" s="168"/>
      <c r="I15" s="165" t="s">
        <v>76</v>
      </c>
      <c r="J15" s="187">
        <v>21.48</v>
      </c>
      <c r="K15" s="108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40"/>
      <c r="X15" s="141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40"/>
      <c r="AJ15" s="142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5"/>
      <c r="AX15" s="71"/>
    </row>
    <row r="16" spans="2:52" ht="23.25" x14ac:dyDescent="0.35">
      <c r="B16" s="217" t="s">
        <v>27</v>
      </c>
      <c r="C16" s="220"/>
      <c r="D16" s="56" t="s">
        <v>39</v>
      </c>
      <c r="E16" s="80"/>
      <c r="F16" s="80"/>
      <c r="G16" s="101"/>
      <c r="H16" s="93"/>
      <c r="I16" s="172"/>
      <c r="J16" s="179"/>
      <c r="K16" s="109">
        <f>SUM(K17:K21)</f>
        <v>0</v>
      </c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68"/>
      <c r="X16" s="67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68"/>
      <c r="AJ16" s="67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69"/>
      <c r="AW16" s="112"/>
      <c r="AX16" s="71"/>
      <c r="AZ16" s="73"/>
    </row>
    <row r="17" spans="2:52" ht="23.25" x14ac:dyDescent="0.35">
      <c r="B17" s="215" t="s">
        <v>62</v>
      </c>
      <c r="C17" s="216"/>
      <c r="D17" s="131" t="s">
        <v>43</v>
      </c>
      <c r="E17" s="86"/>
      <c r="F17" s="86"/>
      <c r="G17" s="96"/>
      <c r="H17" s="92"/>
      <c r="I17" s="160" t="s">
        <v>80</v>
      </c>
      <c r="J17" s="178">
        <v>20</v>
      </c>
      <c r="K17" s="108">
        <f>SUM(L17:AU17)</f>
        <v>0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65"/>
      <c r="X17" s="64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65"/>
      <c r="AJ17" s="7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77"/>
      <c r="AX17" s="71"/>
    </row>
    <row r="18" spans="2:52" ht="23.25" x14ac:dyDescent="0.35">
      <c r="B18" s="215" t="s">
        <v>63</v>
      </c>
      <c r="C18" s="216"/>
      <c r="D18" s="57" t="s">
        <v>44</v>
      </c>
      <c r="E18" s="86"/>
      <c r="F18" s="81"/>
      <c r="G18" s="96"/>
      <c r="H18" s="92"/>
      <c r="I18" s="160" t="s">
        <v>80</v>
      </c>
      <c r="J18" s="178">
        <v>20</v>
      </c>
      <c r="K18" s="108">
        <f>SUM(L18:AU18)</f>
        <v>0</v>
      </c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65"/>
      <c r="X18" s="64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65"/>
      <c r="AJ18" s="7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77"/>
      <c r="AX18" s="71"/>
    </row>
    <row r="19" spans="2:52" ht="23.25" x14ac:dyDescent="0.35">
      <c r="B19" s="215" t="s">
        <v>64</v>
      </c>
      <c r="C19" s="216"/>
      <c r="D19" s="130" t="s">
        <v>45</v>
      </c>
      <c r="E19" s="86"/>
      <c r="F19" s="81"/>
      <c r="G19" s="95"/>
      <c r="H19" s="92"/>
      <c r="I19" s="160" t="s">
        <v>80</v>
      </c>
      <c r="J19" s="178">
        <v>23</v>
      </c>
      <c r="K19" s="108">
        <f>SUM(L19:AU19)</f>
        <v>0</v>
      </c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65"/>
      <c r="X19" s="64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65"/>
      <c r="AJ19" s="64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66"/>
      <c r="AX19" s="71"/>
    </row>
    <row r="20" spans="2:52" ht="23.25" x14ac:dyDescent="0.35">
      <c r="B20" s="215" t="s">
        <v>65</v>
      </c>
      <c r="C20" s="216"/>
      <c r="D20" s="130" t="s">
        <v>46</v>
      </c>
      <c r="E20" s="86"/>
      <c r="F20" s="81"/>
      <c r="G20" s="95"/>
      <c r="H20" s="92"/>
      <c r="I20" s="160" t="s">
        <v>80</v>
      </c>
      <c r="J20" s="178">
        <v>1</v>
      </c>
      <c r="K20" s="108">
        <f>SUM(L20:AU20)</f>
        <v>0</v>
      </c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65"/>
      <c r="X20" s="64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65"/>
      <c r="AJ20" s="7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66"/>
      <c r="AX20" s="71"/>
    </row>
    <row r="21" spans="2:52" ht="23.25" x14ac:dyDescent="0.35">
      <c r="B21" s="215" t="s">
        <v>66</v>
      </c>
      <c r="C21" s="216"/>
      <c r="D21" s="130" t="s">
        <v>54</v>
      </c>
      <c r="E21" s="83"/>
      <c r="F21" s="83"/>
      <c r="G21" s="95"/>
      <c r="H21" s="92"/>
      <c r="I21" s="160" t="s">
        <v>80</v>
      </c>
      <c r="J21" s="178">
        <v>1</v>
      </c>
      <c r="K21" s="108">
        <f>SUM(L21:AU21)</f>
        <v>0</v>
      </c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65"/>
      <c r="X21" s="64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65"/>
      <c r="AJ21" s="7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66"/>
      <c r="AX21" s="71"/>
    </row>
    <row r="22" spans="2:52" ht="23.25" x14ac:dyDescent="0.35">
      <c r="B22" s="217" t="s">
        <v>67</v>
      </c>
      <c r="C22" s="216"/>
      <c r="D22" s="128" t="s">
        <v>31</v>
      </c>
      <c r="E22" s="84"/>
      <c r="F22" s="84"/>
      <c r="G22" s="97"/>
      <c r="H22" s="103"/>
      <c r="I22" s="173"/>
      <c r="J22" s="185"/>
      <c r="K22" s="107">
        <f>SUM(K23)</f>
        <v>0</v>
      </c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68"/>
      <c r="X22" s="74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75"/>
      <c r="AJ22" s="67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69"/>
      <c r="AX22" s="71"/>
      <c r="AZ22" s="73"/>
    </row>
    <row r="23" spans="2:52" ht="23.25" x14ac:dyDescent="0.35">
      <c r="B23" s="236" t="s">
        <v>68</v>
      </c>
      <c r="C23" s="216"/>
      <c r="D23" s="130" t="s">
        <v>31</v>
      </c>
      <c r="E23" s="83"/>
      <c r="F23" s="83"/>
      <c r="G23" s="95"/>
      <c r="H23" s="151"/>
      <c r="I23" s="160" t="s">
        <v>80</v>
      </c>
      <c r="J23" s="178">
        <v>1</v>
      </c>
      <c r="K23" s="108">
        <f>SUM(L23:AU23)</f>
        <v>0</v>
      </c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65"/>
      <c r="X23" s="7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76"/>
      <c r="AJ23" s="64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66"/>
      <c r="AX23" s="71"/>
      <c r="AZ23" s="73"/>
    </row>
    <row r="24" spans="2:52" ht="24" customHeight="1" x14ac:dyDescent="0.35">
      <c r="B24" s="233" t="s">
        <v>32</v>
      </c>
      <c r="C24" s="219"/>
      <c r="D24" s="194" t="s">
        <v>47</v>
      </c>
      <c r="E24" s="80"/>
      <c r="F24" s="80"/>
      <c r="G24" s="99"/>
      <c r="H24" s="152"/>
      <c r="I24" s="174"/>
      <c r="J24" s="180"/>
      <c r="K24" s="196">
        <f>SUM(K26:K27)</f>
        <v>0</v>
      </c>
      <c r="L24" s="198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65"/>
      <c r="X24" s="206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65"/>
      <c r="AJ24" s="206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205"/>
      <c r="AX24" s="71"/>
      <c r="AZ24" s="73"/>
    </row>
    <row r="25" spans="2:52" ht="1.5" hidden="1" customHeight="1" x14ac:dyDescent="0.35">
      <c r="B25" s="234"/>
      <c r="C25" s="235"/>
      <c r="D25" s="195"/>
      <c r="E25" s="80"/>
      <c r="F25" s="80"/>
      <c r="G25" s="63"/>
      <c r="H25" s="153"/>
      <c r="I25" s="175"/>
      <c r="J25" s="181"/>
      <c r="K25" s="197"/>
      <c r="L25" s="198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65"/>
      <c r="X25" s="206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65"/>
      <c r="AJ25" s="206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205"/>
      <c r="AX25" s="71"/>
    </row>
    <row r="26" spans="2:52" ht="23.25" x14ac:dyDescent="0.35">
      <c r="B26" s="236" t="s">
        <v>69</v>
      </c>
      <c r="C26" s="216"/>
      <c r="D26" s="57" t="s">
        <v>33</v>
      </c>
      <c r="E26" s="81"/>
      <c r="F26" s="81"/>
      <c r="G26" s="95"/>
      <c r="H26" s="151"/>
      <c r="I26" s="160" t="s">
        <v>80</v>
      </c>
      <c r="J26" s="178">
        <v>1</v>
      </c>
      <c r="K26" s="108">
        <f>SUM(L26:AU26)</f>
        <v>0</v>
      </c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65"/>
      <c r="X26" s="64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65"/>
      <c r="AJ26" s="64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77"/>
      <c r="AX26" s="71"/>
    </row>
    <row r="27" spans="2:52" ht="23.25" x14ac:dyDescent="0.35">
      <c r="B27" s="215" t="s">
        <v>70</v>
      </c>
      <c r="C27" s="216"/>
      <c r="D27" s="132" t="s">
        <v>34</v>
      </c>
      <c r="E27" s="87"/>
      <c r="F27" s="87"/>
      <c r="G27" s="95"/>
      <c r="H27" s="151"/>
      <c r="I27" s="160" t="s">
        <v>80</v>
      </c>
      <c r="J27" s="178">
        <v>1</v>
      </c>
      <c r="K27" s="108">
        <f>SUM(L27:AU27)</f>
        <v>0</v>
      </c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65"/>
      <c r="X27" s="64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65"/>
      <c r="AJ27" s="64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77"/>
      <c r="AX27" s="71"/>
    </row>
    <row r="28" spans="2:52" ht="23.25" x14ac:dyDescent="0.35">
      <c r="B28" s="217" t="s">
        <v>35</v>
      </c>
      <c r="C28" s="216"/>
      <c r="D28" s="129" t="s">
        <v>48</v>
      </c>
      <c r="E28" s="88"/>
      <c r="F28" s="88"/>
      <c r="G28" s="100"/>
      <c r="H28" s="104"/>
      <c r="I28" s="176"/>
      <c r="J28" s="182"/>
      <c r="K28" s="107">
        <f>SUM(K29)</f>
        <v>0</v>
      </c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68"/>
      <c r="X28" s="67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68"/>
      <c r="AJ28" s="67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44"/>
      <c r="AX28" s="71"/>
    </row>
    <row r="29" spans="2:52" ht="23.25" x14ac:dyDescent="0.35">
      <c r="B29" s="215" t="s">
        <v>71</v>
      </c>
      <c r="C29" s="216"/>
      <c r="D29" s="133" t="s">
        <v>50</v>
      </c>
      <c r="E29" s="89"/>
      <c r="F29" s="89"/>
      <c r="G29" s="96"/>
      <c r="H29" s="150"/>
      <c r="I29" s="160" t="s">
        <v>80</v>
      </c>
      <c r="J29" s="178">
        <v>1</v>
      </c>
      <c r="K29" s="108">
        <f>SUM(L29:AU29)</f>
        <v>0</v>
      </c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65"/>
      <c r="X29" s="64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65"/>
      <c r="AJ29" s="64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77"/>
      <c r="AX29" s="71"/>
    </row>
    <row r="30" spans="2:52" ht="23.25" x14ac:dyDescent="0.35">
      <c r="B30" s="217" t="s">
        <v>49</v>
      </c>
      <c r="C30" s="216"/>
      <c r="D30" s="56" t="s">
        <v>36</v>
      </c>
      <c r="E30" s="79"/>
      <c r="F30" s="79"/>
      <c r="G30" s="101"/>
      <c r="H30" s="102"/>
      <c r="I30" s="170"/>
      <c r="J30" s="177"/>
      <c r="K30" s="107">
        <f>SUM(K31)</f>
        <v>0</v>
      </c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68"/>
      <c r="X30" s="67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68"/>
      <c r="AJ30" s="67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69"/>
      <c r="AX30" s="71"/>
      <c r="AZ30" s="73"/>
    </row>
    <row r="31" spans="2:52" ht="24" thickBot="1" x14ac:dyDescent="0.4">
      <c r="B31" s="218" t="s">
        <v>72</v>
      </c>
      <c r="C31" s="219"/>
      <c r="D31" s="157" t="s">
        <v>37</v>
      </c>
      <c r="E31" s="158"/>
      <c r="F31" s="158"/>
      <c r="G31" s="159"/>
      <c r="H31" s="154"/>
      <c r="I31" s="160" t="s">
        <v>80</v>
      </c>
      <c r="J31" s="183">
        <v>1</v>
      </c>
      <c r="K31" s="108">
        <f>SUM(L31:AU31)</f>
        <v>0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7"/>
      <c r="X31" s="148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7"/>
      <c r="AJ31" s="148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9"/>
      <c r="AX31" s="71"/>
    </row>
    <row r="32" spans="2:52" ht="20.100000000000001" customHeight="1" x14ac:dyDescent="0.25">
      <c r="B32" s="201" t="s">
        <v>38</v>
      </c>
      <c r="C32" s="202"/>
      <c r="D32" s="202"/>
      <c r="E32" s="126"/>
      <c r="F32" s="126"/>
      <c r="G32" s="199"/>
      <c r="H32" s="199"/>
      <c r="I32" s="155"/>
      <c r="J32" s="155"/>
      <c r="K32" s="207">
        <f>SUM(K6,K9,K16,K22,K24,K28,K30)</f>
        <v>0</v>
      </c>
      <c r="L32" s="227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9"/>
      <c r="X32" s="227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9"/>
      <c r="AJ32" s="227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9"/>
      <c r="AX32" s="58"/>
    </row>
    <row r="33" spans="2:53" ht="20.100000000000001" customHeight="1" thickBot="1" x14ac:dyDescent="0.4">
      <c r="B33" s="203"/>
      <c r="C33" s="204"/>
      <c r="D33" s="204"/>
      <c r="E33" s="127"/>
      <c r="F33" s="127"/>
      <c r="G33" s="200"/>
      <c r="H33" s="200"/>
      <c r="I33" s="156"/>
      <c r="J33" s="156"/>
      <c r="K33" s="208"/>
      <c r="L33" s="230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2"/>
      <c r="X33" s="230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2"/>
      <c r="AJ33" s="230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2"/>
      <c r="AW33" s="70"/>
      <c r="AX33" s="71"/>
      <c r="BA33" s="58"/>
    </row>
    <row r="34" spans="2:53" ht="18.75" x14ac:dyDescent="0.3">
      <c r="E34" s="85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</row>
    <row r="35" spans="2:53" ht="21" x14ac:dyDescent="0.35">
      <c r="C35" s="59"/>
      <c r="D35" s="60"/>
      <c r="E35" s="60"/>
      <c r="F35" s="60"/>
      <c r="G35" s="60"/>
      <c r="H35" s="60"/>
      <c r="I35" s="60"/>
      <c r="J35" s="60"/>
      <c r="K35" s="61"/>
      <c r="AX35" s="70"/>
    </row>
    <row r="39" spans="2:53" x14ac:dyDescent="0.25">
      <c r="K39" s="70"/>
    </row>
  </sheetData>
  <mergeCells count="40">
    <mergeCell ref="L4:AU4"/>
    <mergeCell ref="L32:W33"/>
    <mergeCell ref="X32:AI33"/>
    <mergeCell ref="AJ32:AU33"/>
    <mergeCell ref="B24:C25"/>
    <mergeCell ref="B26:C26"/>
    <mergeCell ref="B27:C27"/>
    <mergeCell ref="B28:C28"/>
    <mergeCell ref="B29:C29"/>
    <mergeCell ref="B19:C19"/>
    <mergeCell ref="B20:C20"/>
    <mergeCell ref="B21:C21"/>
    <mergeCell ref="B22:C22"/>
    <mergeCell ref="B23:C23"/>
    <mergeCell ref="B16:C16"/>
    <mergeCell ref="B17:C17"/>
    <mergeCell ref="B18:C18"/>
    <mergeCell ref="B30:C30"/>
    <mergeCell ref="B31:C31"/>
    <mergeCell ref="B8:C8"/>
    <mergeCell ref="B9:C9"/>
    <mergeCell ref="B10:C10"/>
    <mergeCell ref="B12:C12"/>
    <mergeCell ref="B14:C14"/>
    <mergeCell ref="L34:W34"/>
    <mergeCell ref="C2:AU2"/>
    <mergeCell ref="D24:D25"/>
    <mergeCell ref="K24:K25"/>
    <mergeCell ref="L24:L25"/>
    <mergeCell ref="H32:H33"/>
    <mergeCell ref="B32:D33"/>
    <mergeCell ref="AU24:AU25"/>
    <mergeCell ref="AJ24:AJ25"/>
    <mergeCell ref="X24:X25"/>
    <mergeCell ref="G32:G33"/>
    <mergeCell ref="K32:K33"/>
    <mergeCell ref="B4:C4"/>
    <mergeCell ref="B5:C5"/>
    <mergeCell ref="B6:C6"/>
    <mergeCell ref="B7:C7"/>
  </mergeCells>
  <phoneticPr fontId="19" type="noConversion"/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Zał2c (V2)-Do wniosk kwoty zaok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Klęczar</dc:creator>
  <cp:lastModifiedBy>Beata Sochacka</cp:lastModifiedBy>
  <cp:lastPrinted>2025-01-13T06:04:33Z</cp:lastPrinted>
  <dcterms:created xsi:type="dcterms:W3CDTF">2020-09-02T09:57:24Z</dcterms:created>
  <dcterms:modified xsi:type="dcterms:W3CDTF">2026-03-10T06:39:32Z</dcterms:modified>
</cp:coreProperties>
</file>